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ca Stern\Desktop\2022 Seminar\"/>
    </mc:Choice>
  </mc:AlternateContent>
  <xr:revisionPtr revIDLastSave="0" documentId="13_ncr:1_{BCC03535-A538-4CFD-8666-7403F4652BE6}" xr6:coauthVersionLast="47" xr6:coauthVersionMax="47" xr10:uidLastSave="{00000000-0000-0000-0000-000000000000}"/>
  <bookViews>
    <workbookView xWindow="28680" yWindow="-120" windowWidth="29040" windowHeight="15360" activeTab="1" xr2:uid="{7A0C4601-C411-4593-A597-237F70574644}"/>
  </bookViews>
  <sheets>
    <sheet name="revenue" sheetId="1" r:id="rId1"/>
    <sheet name="wages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2" l="1"/>
  <c r="F6" i="2"/>
  <c r="F7" i="2"/>
  <c r="F8" i="2"/>
  <c r="F9" i="2"/>
  <c r="B10" i="2"/>
  <c r="C10" i="2"/>
  <c r="G10" i="2"/>
  <c r="C11" i="2"/>
  <c r="G12" i="2"/>
  <c r="G14" i="2"/>
  <c r="E17" i="1"/>
  <c r="E24" i="1" s="1"/>
  <c r="E26" i="1" s="1"/>
  <c r="E27" i="1" s="1"/>
  <c r="C24" i="1"/>
  <c r="D24" i="1"/>
  <c r="B24" i="1"/>
  <c r="D23" i="1"/>
  <c r="D10" i="1"/>
  <c r="D11" i="1"/>
  <c r="D22" i="1"/>
  <c r="D21" i="1"/>
  <c r="D20" i="1"/>
  <c r="D15" i="1"/>
  <c r="D12" i="1"/>
  <c r="D13" i="1"/>
  <c r="D14" i="1"/>
  <c r="D16" i="1"/>
  <c r="D9" i="1"/>
  <c r="C17" i="1"/>
  <c r="B17" i="1"/>
  <c r="D17" i="1" l="1"/>
</calcChain>
</file>

<file path=xl/sharedStrings.xml><?xml version="1.0" encoding="utf-8"?>
<sst xmlns="http://schemas.openxmlformats.org/spreadsheetml/2006/main" count="43" uniqueCount="42">
  <si>
    <t>Sample ERC Revenue Calculations</t>
  </si>
  <si>
    <t>Church with a Foundation</t>
  </si>
  <si>
    <t>Restricted gifts tracked on balance sheet</t>
  </si>
  <si>
    <t>Church</t>
  </si>
  <si>
    <t>Foundation</t>
  </si>
  <si>
    <t>Total</t>
  </si>
  <si>
    <t>From profit/loss or income statement</t>
  </si>
  <si>
    <t>Q2 2020</t>
  </si>
  <si>
    <t>Program fees</t>
  </si>
  <si>
    <t>Interest and dividents</t>
  </si>
  <si>
    <t>Transfer from foundation</t>
  </si>
  <si>
    <t>Contributions - cash</t>
  </si>
  <si>
    <t>Contributions - stock</t>
  </si>
  <si>
    <t xml:space="preserve">     Total</t>
  </si>
  <si>
    <t>Gain on sale of stock</t>
  </si>
  <si>
    <t>Add: Sale of stock</t>
  </si>
  <si>
    <t>Add: Restricted income on balance sheet</t>
  </si>
  <si>
    <t>Less: Gain on sale of stock</t>
  </si>
  <si>
    <t>Stock properly recorded as income when donated not when sold</t>
  </si>
  <si>
    <t>Less: Transfer from foundation</t>
  </si>
  <si>
    <t>PPP loan forgiven</t>
  </si>
  <si>
    <t>DES grant</t>
  </si>
  <si>
    <t>Less: PPP loan forgiven</t>
  </si>
  <si>
    <t>Q2 2019</t>
  </si>
  <si>
    <t>Decline in dollars</t>
  </si>
  <si>
    <t>Decline in percent</t>
  </si>
  <si>
    <t>Does not qualify in 2020, but would if these were 2021 amounts.</t>
  </si>
  <si>
    <t>*Total bil for all health related benefits, not just employer share.</t>
  </si>
  <si>
    <t>Credit in 2021 - this is per quarter amount for all eligible quarters</t>
  </si>
  <si>
    <t>Credit in 2020 - maximum except for nursery worker</t>
  </si>
  <si>
    <t>Youth leader</t>
  </si>
  <si>
    <t>Nursery worker</t>
  </si>
  <si>
    <t>Worship leader</t>
  </si>
  <si>
    <t>Admin assistant</t>
  </si>
  <si>
    <t>Pastor</t>
  </si>
  <si>
    <t>Limited to $10,000</t>
  </si>
  <si>
    <t>Total before Limitation</t>
  </si>
  <si>
    <t>*Health insurance</t>
  </si>
  <si>
    <t>Medicare Wages</t>
  </si>
  <si>
    <t>Housing</t>
  </si>
  <si>
    <t>Wages</t>
  </si>
  <si>
    <t>Sample ERC Wage Calculations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</si>
</sst>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">
    <xf numFmtId="0" fontId="0" fillId="0" borderId="0" xfId="0"/>
    <xf numFmtId="9" fontId="0" fillId="0" borderId="0" xfId="2" applyFont="1"/>
    <xf numFmtId="164" fontId="0" fillId="0" borderId="0" xfId="1" applyNumberFormat="1" applyFont="1"/>
    <xf numFmtId="164" fontId="0" fillId="0" borderId="0" xfId="0" applyNumberFormat="1"/>
    <xf numFmtId="49" fontId="0" fillId="0" borderId="0" xfId="0" applyNumberFormat="1" applyAlignment="1">
      <alignment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C1850-0B3B-46B6-B683-0029B9285983}">
  <dimension ref="A1:E29"/>
  <sheetViews>
    <sheetView workbookViewId="0">
      <selection activeCell="F9" sqref="F9"/>
    </sheetView>
  </sheetViews>
  <sheetFormatPr defaultRowHeight="15" x14ac:dyDescent="0.25"/>
  <cols>
    <col min="1" max="1" width="37.5703125" bestFit="1" customWidth="1"/>
    <col min="2" max="2" width="11.85546875" customWidth="1"/>
    <col min="3" max="3" width="14" customWidth="1"/>
    <col min="4" max="4" width="11.85546875" customWidth="1"/>
    <col min="5" max="5" width="13.42578125" bestFit="1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</row>
    <row r="4" spans="1:5" x14ac:dyDescent="0.25">
      <c r="A4" t="s">
        <v>18</v>
      </c>
    </row>
    <row r="6" spans="1:5" x14ac:dyDescent="0.25">
      <c r="B6" t="s">
        <v>7</v>
      </c>
      <c r="E6" t="s">
        <v>23</v>
      </c>
    </row>
    <row r="7" spans="1:5" x14ac:dyDescent="0.25">
      <c r="B7" t="s">
        <v>3</v>
      </c>
      <c r="C7" t="s">
        <v>4</v>
      </c>
      <c r="D7" t="s">
        <v>5</v>
      </c>
      <c r="E7" t="s">
        <v>5</v>
      </c>
    </row>
    <row r="8" spans="1:5" x14ac:dyDescent="0.25">
      <c r="A8" t="s">
        <v>6</v>
      </c>
    </row>
    <row r="9" spans="1:5" x14ac:dyDescent="0.25">
      <c r="A9" t="s">
        <v>11</v>
      </c>
      <c r="B9" s="2">
        <v>200000</v>
      </c>
      <c r="C9" s="2">
        <v>100000</v>
      </c>
      <c r="D9" s="2">
        <f>SUM(B9:C9)</f>
        <v>300000</v>
      </c>
      <c r="E9" s="2">
        <v>390000</v>
      </c>
    </row>
    <row r="10" spans="1:5" x14ac:dyDescent="0.25">
      <c r="A10" t="s">
        <v>20</v>
      </c>
      <c r="B10" s="2">
        <v>50000</v>
      </c>
      <c r="C10" s="2">
        <v>0</v>
      </c>
      <c r="D10" s="2">
        <f t="shared" ref="D10:D11" si="0">SUM(B10:C10)</f>
        <v>50000</v>
      </c>
      <c r="E10" s="2">
        <v>0</v>
      </c>
    </row>
    <row r="11" spans="1:5" x14ac:dyDescent="0.25">
      <c r="A11" t="s">
        <v>21</v>
      </c>
      <c r="B11" s="2">
        <v>10000</v>
      </c>
      <c r="C11" s="2">
        <v>0</v>
      </c>
      <c r="D11" s="2">
        <f t="shared" si="0"/>
        <v>10000</v>
      </c>
      <c r="E11" s="2">
        <v>0</v>
      </c>
    </row>
    <row r="12" spans="1:5" x14ac:dyDescent="0.25">
      <c r="A12" t="s">
        <v>12</v>
      </c>
      <c r="B12" s="2">
        <v>50000</v>
      </c>
      <c r="C12" s="2">
        <v>100000</v>
      </c>
      <c r="D12" s="2">
        <f t="shared" ref="D12:D16" si="1">SUM(B12:C12)</f>
        <v>150000</v>
      </c>
      <c r="E12" s="2">
        <v>200000</v>
      </c>
    </row>
    <row r="13" spans="1:5" x14ac:dyDescent="0.25">
      <c r="A13" t="s">
        <v>8</v>
      </c>
      <c r="B13" s="2">
        <v>12000</v>
      </c>
      <c r="C13" s="2">
        <v>0</v>
      </c>
      <c r="D13" s="2">
        <f t="shared" si="1"/>
        <v>12000</v>
      </c>
      <c r="E13" s="2">
        <v>4000</v>
      </c>
    </row>
    <row r="14" spans="1:5" x14ac:dyDescent="0.25">
      <c r="A14" t="s">
        <v>9</v>
      </c>
      <c r="B14" s="2">
        <v>1500</v>
      </c>
      <c r="C14" s="2">
        <v>4000</v>
      </c>
      <c r="D14" s="2">
        <f t="shared" si="1"/>
        <v>5500</v>
      </c>
      <c r="E14" s="2">
        <v>5000</v>
      </c>
    </row>
    <row r="15" spans="1:5" x14ac:dyDescent="0.25">
      <c r="A15" t="s">
        <v>14</v>
      </c>
      <c r="B15" s="2">
        <v>2000</v>
      </c>
      <c r="C15" s="2">
        <v>4000</v>
      </c>
      <c r="D15" s="2">
        <f t="shared" si="1"/>
        <v>6000</v>
      </c>
      <c r="E15" s="2">
        <v>3000</v>
      </c>
    </row>
    <row r="16" spans="1:5" x14ac:dyDescent="0.25">
      <c r="A16" t="s">
        <v>10</v>
      </c>
      <c r="B16" s="2">
        <v>60000</v>
      </c>
      <c r="C16" s="2">
        <v>0</v>
      </c>
      <c r="D16" s="2">
        <f t="shared" si="1"/>
        <v>60000</v>
      </c>
      <c r="E16" s="2">
        <v>60000</v>
      </c>
    </row>
    <row r="17" spans="1:5" x14ac:dyDescent="0.25">
      <c r="A17" t="s">
        <v>13</v>
      </c>
      <c r="B17" s="2">
        <f>SUM(B9:B16)</f>
        <v>385500</v>
      </c>
      <c r="C17" s="2">
        <f>SUM(C9:C16)</f>
        <v>208000</v>
      </c>
      <c r="D17" s="2">
        <f>SUM(D9:D16)</f>
        <v>593500</v>
      </c>
      <c r="E17" s="2">
        <f>SUM(E9:E16)</f>
        <v>662000</v>
      </c>
    </row>
    <row r="18" spans="1:5" x14ac:dyDescent="0.25">
      <c r="B18" s="2"/>
      <c r="C18" s="2"/>
      <c r="D18" s="2"/>
      <c r="E18" s="2"/>
    </row>
    <row r="19" spans="1:5" x14ac:dyDescent="0.25">
      <c r="A19" t="s">
        <v>16</v>
      </c>
      <c r="B19" s="2">
        <v>20000</v>
      </c>
      <c r="C19" s="2">
        <v>0</v>
      </c>
      <c r="D19" s="2"/>
      <c r="E19" s="2"/>
    </row>
    <row r="20" spans="1:5" x14ac:dyDescent="0.25">
      <c r="A20" t="s">
        <v>15</v>
      </c>
      <c r="B20" s="2">
        <v>52000</v>
      </c>
      <c r="C20" s="2">
        <v>104000</v>
      </c>
      <c r="D20" s="2">
        <f t="shared" ref="D20:D21" si="2">SUM(B20:C20)</f>
        <v>156000</v>
      </c>
      <c r="E20" s="2">
        <v>203000</v>
      </c>
    </row>
    <row r="21" spans="1:5" x14ac:dyDescent="0.25">
      <c r="A21" t="s">
        <v>17</v>
      </c>
      <c r="B21" s="2">
        <v>-2000</v>
      </c>
      <c r="C21" s="2">
        <v>-4000</v>
      </c>
      <c r="D21" s="2">
        <f t="shared" si="2"/>
        <v>-6000</v>
      </c>
      <c r="E21" s="2">
        <v>-3000</v>
      </c>
    </row>
    <row r="22" spans="1:5" x14ac:dyDescent="0.25">
      <c r="A22" t="s">
        <v>19</v>
      </c>
      <c r="B22" s="2">
        <v>-60000</v>
      </c>
      <c r="C22" s="2">
        <v>0</v>
      </c>
      <c r="D22" s="2">
        <f>SUM(B22:C22)</f>
        <v>-60000</v>
      </c>
      <c r="E22" s="2">
        <v>-60000</v>
      </c>
    </row>
    <row r="23" spans="1:5" x14ac:dyDescent="0.25">
      <c r="A23" t="s">
        <v>22</v>
      </c>
      <c r="B23" s="2">
        <v>-50000</v>
      </c>
      <c r="C23" s="2"/>
      <c r="D23" s="2">
        <f>SUM(B23:C23)</f>
        <v>-50000</v>
      </c>
      <c r="E23" s="2">
        <v>0</v>
      </c>
    </row>
    <row r="24" spans="1:5" x14ac:dyDescent="0.25">
      <c r="B24" s="2">
        <f>SUM(B17:B23)</f>
        <v>345500</v>
      </c>
      <c r="C24" s="2">
        <f t="shared" ref="C24:D24" si="3">SUM(C17:C23)</f>
        <v>308000</v>
      </c>
      <c r="D24" s="2">
        <f t="shared" si="3"/>
        <v>633500</v>
      </c>
      <c r="E24" s="2">
        <f>SUM(E17:E23)</f>
        <v>802000</v>
      </c>
    </row>
    <row r="25" spans="1:5" x14ac:dyDescent="0.25">
      <c r="B25" s="2"/>
      <c r="C25" s="2"/>
      <c r="D25" s="2"/>
      <c r="E25" s="2"/>
    </row>
    <row r="26" spans="1:5" x14ac:dyDescent="0.25">
      <c r="A26" t="s">
        <v>24</v>
      </c>
      <c r="B26" s="2"/>
      <c r="C26" s="2"/>
      <c r="D26" s="2"/>
      <c r="E26" s="2">
        <f>D24-E24</f>
        <v>-168500</v>
      </c>
    </row>
    <row r="27" spans="1:5" x14ac:dyDescent="0.25">
      <c r="A27" t="s">
        <v>25</v>
      </c>
      <c r="E27" s="1">
        <f>E26/D24</f>
        <v>-0.26598263614838202</v>
      </c>
    </row>
    <row r="29" spans="1:5" x14ac:dyDescent="0.25">
      <c r="A29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DA2FB-06A8-4E2D-B58A-4BDCE5678FD3}">
  <dimension ref="A1:G16"/>
  <sheetViews>
    <sheetView tabSelected="1" workbookViewId="0">
      <selection activeCell="J20" sqref="J20"/>
    </sheetView>
  </sheetViews>
  <sheetFormatPr defaultRowHeight="15" x14ac:dyDescent="0.25"/>
  <cols>
    <col min="1" max="1" width="23.42578125" customWidth="1"/>
    <col min="2" max="2" width="12.85546875" customWidth="1"/>
    <col min="3" max="4" width="11.5703125" bestFit="1" customWidth="1"/>
    <col min="5" max="6" width="10.7109375" customWidth="1"/>
    <col min="7" max="7" width="11.5703125" bestFit="1" customWidth="1"/>
  </cols>
  <sheetData>
    <row r="1" spans="1:7" x14ac:dyDescent="0.25">
      <c r="A1" t="s">
        <v>41</v>
      </c>
    </row>
    <row r="4" spans="1:7" ht="45" x14ac:dyDescent="0.25">
      <c r="B4" t="s">
        <v>40</v>
      </c>
      <c r="C4" t="s">
        <v>39</v>
      </c>
      <c r="D4" s="4" t="s">
        <v>38</v>
      </c>
      <c r="E4" s="4" t="s">
        <v>37</v>
      </c>
      <c r="F4" s="4" t="s">
        <v>36</v>
      </c>
      <c r="G4" s="4" t="s">
        <v>35</v>
      </c>
    </row>
    <row r="5" spans="1:7" x14ac:dyDescent="0.25">
      <c r="A5" t="s">
        <v>34</v>
      </c>
      <c r="B5" s="2">
        <v>10000</v>
      </c>
      <c r="C5" s="2">
        <v>12000</v>
      </c>
      <c r="D5" s="2">
        <v>0</v>
      </c>
      <c r="E5" s="2"/>
      <c r="F5" s="2">
        <f>SUM(D5:E5)</f>
        <v>0</v>
      </c>
      <c r="G5" s="2">
        <v>0</v>
      </c>
    </row>
    <row r="6" spans="1:7" x14ac:dyDescent="0.25">
      <c r="A6" t="s">
        <v>33</v>
      </c>
      <c r="B6" s="2">
        <v>10000</v>
      </c>
      <c r="C6" s="2">
        <v>0</v>
      </c>
      <c r="D6" s="2">
        <v>10000</v>
      </c>
      <c r="E6" s="2">
        <v>2400</v>
      </c>
      <c r="F6" s="2">
        <f>SUM(D6:E6)</f>
        <v>12400</v>
      </c>
      <c r="G6" s="2">
        <v>10000</v>
      </c>
    </row>
    <row r="7" spans="1:7" x14ac:dyDescent="0.25">
      <c r="A7" t="s">
        <v>32</v>
      </c>
      <c r="B7" s="2">
        <v>14000</v>
      </c>
      <c r="C7" s="2">
        <v>0</v>
      </c>
      <c r="D7" s="2">
        <v>13000</v>
      </c>
      <c r="E7" s="2">
        <v>3400</v>
      </c>
      <c r="F7" s="2">
        <f>SUM(D7:E7)</f>
        <v>16400</v>
      </c>
      <c r="G7" s="2">
        <v>10000</v>
      </c>
    </row>
    <row r="8" spans="1:7" x14ac:dyDescent="0.25">
      <c r="A8" t="s">
        <v>31</v>
      </c>
      <c r="B8" s="2">
        <v>3000</v>
      </c>
      <c r="C8" s="2">
        <v>0</v>
      </c>
      <c r="D8" s="2">
        <v>3000</v>
      </c>
      <c r="E8" s="2">
        <v>0</v>
      </c>
      <c r="F8" s="2">
        <f>SUM(D8:E8)</f>
        <v>3000</v>
      </c>
      <c r="G8" s="2">
        <v>3000</v>
      </c>
    </row>
    <row r="9" spans="1:7" x14ac:dyDescent="0.25">
      <c r="A9" t="s">
        <v>30</v>
      </c>
      <c r="B9" s="2">
        <v>8000</v>
      </c>
      <c r="C9" s="2">
        <v>0</v>
      </c>
      <c r="D9" s="2">
        <v>8000</v>
      </c>
      <c r="E9" s="2">
        <v>2400</v>
      </c>
      <c r="F9" s="2">
        <f>SUM(D9:E9)</f>
        <v>10400</v>
      </c>
      <c r="G9" s="2">
        <v>10000</v>
      </c>
    </row>
    <row r="10" spans="1:7" x14ac:dyDescent="0.25">
      <c r="B10" s="2">
        <f>SUM(B5:B9)</f>
        <v>45000</v>
      </c>
      <c r="C10" s="2">
        <f>SUM(C5:C9)</f>
        <v>12000</v>
      </c>
      <c r="D10" s="2"/>
      <c r="E10" s="2"/>
      <c r="F10" s="2"/>
      <c r="G10" s="2">
        <f>SUM(G5:G9)</f>
        <v>33000</v>
      </c>
    </row>
    <row r="11" spans="1:7" x14ac:dyDescent="0.25">
      <c r="C11" s="3">
        <f>B10+C10</f>
        <v>57000</v>
      </c>
    </row>
    <row r="12" spans="1:7" x14ac:dyDescent="0.25">
      <c r="A12" t="s">
        <v>29</v>
      </c>
      <c r="G12" s="2">
        <f>G10*0.5</f>
        <v>16500</v>
      </c>
    </row>
    <row r="13" spans="1:7" x14ac:dyDescent="0.25">
      <c r="G13" s="2"/>
    </row>
    <row r="14" spans="1:7" x14ac:dyDescent="0.25">
      <c r="A14" t="s">
        <v>28</v>
      </c>
      <c r="G14" s="2">
        <f>G10*0.7</f>
        <v>23100</v>
      </c>
    </row>
    <row r="15" spans="1:7" x14ac:dyDescent="0.25">
      <c r="G15" s="2"/>
    </row>
    <row r="16" spans="1:7" x14ac:dyDescent="0.25">
      <c r="A16" t="s">
        <v>27</v>
      </c>
      <c r="G16" s="2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revenue</vt:lpstr>
      <vt:lpstr>wages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Stern</dc:creator>
  <cp:lastModifiedBy>Monica Stern</cp:lastModifiedBy>
  <dcterms:created xsi:type="dcterms:W3CDTF">2022-09-10T20:31:33Z</dcterms:created>
  <dcterms:modified xsi:type="dcterms:W3CDTF">2022-10-27T13:09:54Z</dcterms:modified>
</cp:coreProperties>
</file>